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8655" activeTab="1"/>
  </bookViews>
  <sheets>
    <sheet name="Gasto Corriente" sheetId="8" r:id="rId1"/>
    <sheet name="Apoyo al CRIT" sheetId="7" r:id="rId2"/>
    <sheet name="U de Género" sheetId="4" r:id="rId3"/>
    <sheet name="Atención al acceso de informaci" sheetId="9" r:id="rId4"/>
  </sheets>
  <calcPr calcId="145621"/>
</workbook>
</file>

<file path=xl/calcChain.xml><?xml version="1.0" encoding="utf-8"?>
<calcChain xmlns="http://schemas.openxmlformats.org/spreadsheetml/2006/main">
  <c r="H4" i="9" l="1"/>
  <c r="J4" i="9"/>
  <c r="L4" i="9"/>
  <c r="N4" i="9"/>
  <c r="P4" i="9"/>
  <c r="S4" i="9"/>
  <c r="X4" i="9"/>
  <c r="Y4" i="9" s="1"/>
  <c r="S5" i="9"/>
  <c r="U5" i="9"/>
  <c r="V4" i="9" s="1"/>
  <c r="X5" i="9"/>
  <c r="Y5" i="9" s="1"/>
  <c r="H6" i="9"/>
  <c r="S6" i="9"/>
  <c r="X6" i="9"/>
  <c r="Y6" i="9"/>
  <c r="S7" i="9"/>
  <c r="U7" i="9"/>
  <c r="V6" i="9" s="1"/>
  <c r="X7" i="9"/>
  <c r="Y7" i="9"/>
  <c r="H8" i="9"/>
  <c r="S8" i="9"/>
  <c r="X8" i="9"/>
  <c r="Y8" i="9"/>
  <c r="S9" i="9"/>
  <c r="U9" i="9"/>
  <c r="V8" i="9" s="1"/>
  <c r="X9" i="9"/>
  <c r="Y9" i="9"/>
  <c r="H10" i="9"/>
  <c r="S10" i="9"/>
  <c r="X10" i="9"/>
  <c r="Y10" i="9"/>
  <c r="S11" i="9"/>
  <c r="U11" i="9"/>
  <c r="V10" i="9" s="1"/>
  <c r="X11" i="9"/>
  <c r="Y11" i="9"/>
  <c r="J4" i="8" l="1"/>
  <c r="L4" i="8"/>
  <c r="N4" i="8"/>
  <c r="P4" i="8"/>
  <c r="S4" i="8"/>
  <c r="X4" i="8"/>
  <c r="Y4" i="8"/>
  <c r="J5" i="8"/>
  <c r="L5" i="8"/>
  <c r="N5" i="8"/>
  <c r="P5" i="8"/>
  <c r="S5" i="8"/>
  <c r="U5" i="8"/>
  <c r="V4" i="8" s="1"/>
  <c r="X5" i="8"/>
  <c r="Y5" i="8"/>
  <c r="J4" i="7" l="1"/>
  <c r="L4" i="7"/>
  <c r="N4" i="7"/>
  <c r="P4" i="7"/>
  <c r="S4" i="7"/>
  <c r="X4" i="7"/>
  <c r="Y4" i="7"/>
  <c r="J5" i="7"/>
  <c r="L5" i="7"/>
  <c r="N5" i="7"/>
  <c r="P5" i="7"/>
  <c r="S5" i="7"/>
  <c r="U5" i="7"/>
  <c r="V4" i="7" s="1"/>
  <c r="X5" i="7"/>
  <c r="Y5" i="7"/>
  <c r="H6" i="4" l="1"/>
  <c r="H10" i="4"/>
  <c r="H8" i="4"/>
  <c r="H4" i="4"/>
</calcChain>
</file>

<file path=xl/sharedStrings.xml><?xml version="1.0" encoding="utf-8"?>
<sst xmlns="http://schemas.openxmlformats.org/spreadsheetml/2006/main" count="207" uniqueCount="46">
  <si>
    <t>No.</t>
  </si>
  <si>
    <t>Indicador</t>
  </si>
  <si>
    <t>Área</t>
  </si>
  <si>
    <t>Frecuencia</t>
  </si>
  <si>
    <t>Fórmula</t>
  </si>
  <si>
    <t>Meta 2018</t>
  </si>
  <si>
    <t>Trimestres</t>
  </si>
  <si>
    <t>P</t>
  </si>
  <si>
    <t>R</t>
  </si>
  <si>
    <t>N</t>
  </si>
  <si>
    <t>D</t>
  </si>
  <si>
    <t>Trimestral</t>
  </si>
  <si>
    <t>Actividad Institucional: Igualdad de Género</t>
  </si>
  <si>
    <t>Proporción de acciones realizadas para promover la
igualdad de género. DIF</t>
  </si>
  <si>
    <t>Unidad de Género</t>
  </si>
  <si>
    <t>(Acciones realizadas para promover la igualdad de género./Acciones programadas para promover la igualdad de género)*100</t>
  </si>
  <si>
    <t>Promedio de mujeres capacitadas en eventos para promover la igualdad de género. DIF</t>
  </si>
  <si>
    <t>(Mujeres que asistieron a eventos de capacitación/Eventos de capacitación realizados)</t>
  </si>
  <si>
    <t>Promedio de hombres capacitados en eventos para promover la igualdad de género. DIF</t>
  </si>
  <si>
    <t>(Hombres que asistieron a eventos de capacitación/Eventos de capacitación realizados)</t>
  </si>
  <si>
    <t>Diágnosticos Institucionales con Perspectiva de Género programados</t>
  </si>
  <si>
    <t>(Diágnosticos Institucionales con Perspectiva de Género realizados/Diágnosticos Institucionales con Perspectiva de Género programados )</t>
  </si>
  <si>
    <t>Meta programada</t>
  </si>
  <si>
    <t>Meta realizada</t>
  </si>
  <si>
    <t>(Apoyo de recurso asignado al CRIT Poza Rica / Apoyo de recurso programado al CRIT de Poza Rica )*100</t>
  </si>
  <si>
    <t>Dirección de Administración</t>
  </si>
  <si>
    <t>Porcentaje de apoyo en recurso asignado al CRIT de Poza Rica</t>
  </si>
  <si>
    <t>% Cumplimiento Anual</t>
  </si>
  <si>
    <t>Avance acumulado al trimestre</t>
  </si>
  <si>
    <t>% 
Cumplimiento</t>
  </si>
  <si>
    <t>Trimestre</t>
  </si>
  <si>
    <t>Avances con respecto a la meta</t>
  </si>
  <si>
    <t>Eficacia en la programación</t>
  </si>
  <si>
    <t>Actividad Institucional: Atención al Acceso de Información Pública</t>
  </si>
  <si>
    <t>(Recurso ejercido para Gasto Corriente por el SEDIF / Recurso utorizado para Gasto Corriente al SEDIF )*100</t>
  </si>
  <si>
    <t>Porcentaje de recurso para Gasto Corriente ejercido</t>
  </si>
  <si>
    <t>requerida / Total de solicitudes respondidas)*100</t>
  </si>
  <si>
    <t>(Solicitudes que se responden con la información requerida / Total de solicitudes respondidas) * 100</t>
  </si>
  <si>
    <t>Unidad de Transparencia y Acceso a la Información</t>
  </si>
  <si>
    <t>Proporción de solicitudes respondidas con la información requerida. DIF</t>
  </si>
  <si>
    <t>(Recursos de revisión confirmados / Recursos de revisión interpuestos)*100</t>
  </si>
  <si>
    <t>Proporción de recursos de revisión confirmados por el IVAI. DIF</t>
  </si>
  <si>
    <t>(Recursos de revisión interpuestos / Total de solicitudes respondidas)*100</t>
  </si>
  <si>
    <t>Proporción de recursos de revisión interpuestos. DIF</t>
  </si>
  <si>
    <t>(Sumatoria de días en responder / Total de solicitudes respondidas)</t>
  </si>
  <si>
    <t>Promedio de tiempo de respuesta a las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</si>
</sst>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8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8" fillId="5" borderId="24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4" borderId="25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right" vertical="center"/>
    </xf>
    <xf numFmtId="2" fontId="0" fillId="7" borderId="11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 wrapText="1"/>
    </xf>
    <xf numFmtId="2" fontId="8" fillId="5" borderId="27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2" fontId="0" fillId="6" borderId="2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8" fontId="4" fillId="4" borderId="10" xfId="0" applyNumberFormat="1" applyFont="1" applyFill="1" applyBorder="1" applyAlignment="1">
      <alignment horizontal="center"/>
    </xf>
    <xf numFmtId="8" fontId="3" fillId="0" borderId="15" xfId="0" applyNumberFormat="1" applyFont="1" applyBorder="1" applyAlignment="1">
      <alignment horizontal="center" vertical="center" wrapText="1"/>
    </xf>
    <xf numFmtId="8" fontId="4" fillId="4" borderId="0" xfId="0" applyNumberFormat="1" applyFont="1" applyFill="1" applyBorder="1" applyAlignment="1">
      <alignment horizontal="center"/>
    </xf>
    <xf numFmtId="8" fontId="3" fillId="0" borderId="21" xfId="0" applyNumberFormat="1" applyFont="1" applyBorder="1" applyAlignment="1">
      <alignment horizontal="center" vertical="center" wrapText="1"/>
    </xf>
    <xf numFmtId="0" fontId="0" fillId="0" borderId="11" xfId="0" applyBorder="1"/>
    <xf numFmtId="2" fontId="0" fillId="7" borderId="29" xfId="0" applyNumberFormat="1" applyFill="1" applyBorder="1" applyAlignment="1">
      <alignment horizontal="center" vertical="center"/>
    </xf>
    <xf numFmtId="0" fontId="0" fillId="0" borderId="14" xfId="0" applyBorder="1"/>
    <xf numFmtId="2" fontId="8" fillId="5" borderId="42" xfId="0" applyNumberFormat="1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4" borderId="33" xfId="0" applyNumberFormat="1" applyFill="1" applyBorder="1" applyAlignment="1">
      <alignment horizontal="center" vertical="center"/>
    </xf>
    <xf numFmtId="0" fontId="0" fillId="4" borderId="44" xfId="0" applyFill="1" applyBorder="1" applyAlignment="1">
      <alignment horizontal="right" vertical="center"/>
    </xf>
    <xf numFmtId="2" fontId="0" fillId="8" borderId="32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0" fillId="8" borderId="29" xfId="0" applyNumberFormat="1" applyFill="1" applyBorder="1" applyAlignment="1">
      <alignment horizontal="center" vertical="center"/>
    </xf>
    <xf numFmtId="2" fontId="0" fillId="7" borderId="32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9" fontId="3" fillId="0" borderId="21" xfId="1" applyFont="1" applyBorder="1" applyAlignment="1">
      <alignment horizontal="center" vertical="center"/>
    </xf>
    <xf numFmtId="9" fontId="3" fillId="0" borderId="15" xfId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2" fontId="8" fillId="6" borderId="32" xfId="0" applyNumberFormat="1" applyFont="1" applyFill="1" applyBorder="1" applyAlignment="1">
      <alignment horizontal="center" vertical="center"/>
    </xf>
    <xf numFmtId="2" fontId="8" fillId="8" borderId="29" xfId="0" applyNumberFormat="1" applyFont="1" applyFill="1" applyBorder="1" applyAlignment="1">
      <alignment horizontal="center" vertical="center"/>
    </xf>
    <xf numFmtId="2" fontId="8" fillId="8" borderId="3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E1" workbookViewId="0">
      <selection activeCell="L18" sqref="L18"/>
    </sheetView>
  </sheetViews>
  <sheetFormatPr baseColWidth="10" defaultRowHeight="15" x14ac:dyDescent="0.25"/>
  <cols>
    <col min="1" max="1" width="4.140625" bestFit="1" customWidth="1"/>
    <col min="2" max="2" width="28.42578125" customWidth="1"/>
    <col min="3" max="3" width="20" bestFit="1" customWidth="1"/>
    <col min="5" max="5" width="38.85546875" customWidth="1"/>
    <col min="6" max="6" width="2.42578125" bestFit="1" customWidth="1"/>
    <col min="7" max="7" width="14.28515625" bestFit="1" customWidth="1"/>
    <col min="8" max="8" width="10.140625" customWidth="1"/>
    <col min="9" max="9" width="2.42578125" bestFit="1" customWidth="1"/>
    <col min="10" max="10" width="13.7109375" bestFit="1" customWidth="1"/>
    <col min="11" max="11" width="15.140625" bestFit="1" customWidth="1"/>
    <col min="12" max="12" width="13.7109375" bestFit="1" customWidth="1"/>
    <col min="13" max="13" width="14.140625" bestFit="1" customWidth="1"/>
    <col min="14" max="14" width="13.7109375" bestFit="1" customWidth="1"/>
    <col min="15" max="15" width="12.28515625" customWidth="1"/>
    <col min="16" max="16" width="13.7109375" bestFit="1" customWidth="1"/>
    <col min="17" max="17" width="12.85546875" customWidth="1"/>
    <col min="18" max="18" width="7.7109375" hidden="1" customWidth="1"/>
    <col min="19" max="19" width="12.140625" hidden="1" customWidth="1"/>
    <col min="20" max="20" width="16.7109375" hidden="1" customWidth="1"/>
    <col min="21" max="21" width="0" hidden="1" customWidth="1"/>
    <col min="22" max="22" width="12.5703125" hidden="1" customWidth="1"/>
    <col min="23" max="23" width="6.7109375" hidden="1" customWidth="1"/>
    <col min="24" max="24" width="15.28515625" hidden="1" customWidth="1"/>
    <col min="25" max="25" width="12.42578125" hidden="1" customWidth="1"/>
  </cols>
  <sheetData>
    <row r="1" spans="1:25" ht="16.5" thickBot="1" x14ac:dyDescent="0.3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</row>
    <row r="2" spans="1:25" ht="15" customHeight="1" thickBot="1" x14ac:dyDescent="0.3">
      <c r="A2" s="85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9" t="s">
        <v>5</v>
      </c>
      <c r="G2" s="90"/>
      <c r="H2" s="91"/>
      <c r="I2" s="89" t="s">
        <v>6</v>
      </c>
      <c r="J2" s="90"/>
      <c r="K2" s="90"/>
      <c r="L2" s="90"/>
      <c r="M2" s="90"/>
      <c r="N2" s="90"/>
      <c r="O2" s="90"/>
      <c r="P2" s="90"/>
      <c r="Q2" s="92"/>
      <c r="R2" s="93" t="s">
        <v>32</v>
      </c>
      <c r="S2" s="92"/>
      <c r="T2" s="96" t="s">
        <v>31</v>
      </c>
      <c r="U2" s="97"/>
      <c r="V2" s="97"/>
      <c r="W2" s="97"/>
      <c r="X2" s="97"/>
      <c r="Y2" s="98"/>
    </row>
    <row r="3" spans="1:25" ht="28.5" customHeight="1" thickBot="1" x14ac:dyDescent="0.3">
      <c r="A3" s="86"/>
      <c r="B3" s="88"/>
      <c r="C3" s="88"/>
      <c r="D3" s="88"/>
      <c r="E3" s="88"/>
      <c r="F3" s="12"/>
      <c r="G3" s="13" t="s">
        <v>7</v>
      </c>
      <c r="H3" s="14" t="s">
        <v>8</v>
      </c>
      <c r="I3" s="12"/>
      <c r="J3" s="2" t="s">
        <v>7</v>
      </c>
      <c r="K3" s="2" t="s">
        <v>8</v>
      </c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3" t="s">
        <v>8</v>
      </c>
      <c r="R3" s="94"/>
      <c r="S3" s="95"/>
      <c r="T3" s="71" t="s">
        <v>30</v>
      </c>
      <c r="U3" s="72"/>
      <c r="V3" s="52" t="s">
        <v>29</v>
      </c>
      <c r="W3" s="73" t="s">
        <v>28</v>
      </c>
      <c r="X3" s="72"/>
      <c r="Y3" s="51" t="s">
        <v>27</v>
      </c>
    </row>
    <row r="4" spans="1:25" ht="22.5" customHeight="1" x14ac:dyDescent="0.25">
      <c r="A4" s="78">
        <v>1</v>
      </c>
      <c r="B4" s="80" t="s">
        <v>35</v>
      </c>
      <c r="C4" s="80" t="s">
        <v>25</v>
      </c>
      <c r="D4" s="80" t="s">
        <v>11</v>
      </c>
      <c r="E4" s="80" t="s">
        <v>34</v>
      </c>
      <c r="F4" s="15" t="s">
        <v>9</v>
      </c>
      <c r="G4" s="56">
        <v>207630043</v>
      </c>
      <c r="H4" s="74">
        <v>100</v>
      </c>
      <c r="I4" s="15" t="s">
        <v>9</v>
      </c>
      <c r="J4" s="55">
        <f>G4/4</f>
        <v>51907510.75</v>
      </c>
      <c r="K4" s="18"/>
      <c r="L4" s="55">
        <f>G4/4</f>
        <v>51907510.75</v>
      </c>
      <c r="M4" s="18"/>
      <c r="N4" s="55">
        <f>G4/4</f>
        <v>51907510.75</v>
      </c>
      <c r="O4" s="5"/>
      <c r="P4" s="55">
        <f>G4/4</f>
        <v>51907510.75</v>
      </c>
      <c r="Q4" s="6"/>
      <c r="R4" s="46" t="s">
        <v>9</v>
      </c>
      <c r="S4" s="45">
        <f>((K4*100)/J4)</f>
        <v>0</v>
      </c>
      <c r="T4" s="44" t="s">
        <v>23</v>
      </c>
      <c r="U4" s="43"/>
      <c r="V4" s="76">
        <f>((U4*100)/U5)</f>
        <v>0</v>
      </c>
      <c r="W4" s="42" t="s">
        <v>9</v>
      </c>
      <c r="X4" s="41">
        <f>K4+M4+O4+Q4</f>
        <v>0</v>
      </c>
      <c r="Y4" s="40">
        <f>X4*100/G4</f>
        <v>0</v>
      </c>
    </row>
    <row r="5" spans="1:25" ht="25.5" customHeight="1" thickBot="1" x14ac:dyDescent="0.3">
      <c r="A5" s="79"/>
      <c r="B5" s="81"/>
      <c r="C5" s="81"/>
      <c r="D5" s="81"/>
      <c r="E5" s="81"/>
      <c r="F5" s="7" t="s">
        <v>10</v>
      </c>
      <c r="G5" s="54">
        <v>207630043</v>
      </c>
      <c r="H5" s="75"/>
      <c r="I5" s="7" t="s">
        <v>10</v>
      </c>
      <c r="J5" s="53">
        <f>G5/4</f>
        <v>51907510.75</v>
      </c>
      <c r="K5" s="19"/>
      <c r="L5" s="53">
        <f>G5/4</f>
        <v>51907510.75</v>
      </c>
      <c r="M5" s="19"/>
      <c r="N5" s="53">
        <f>G5/4</f>
        <v>51907510.75</v>
      </c>
      <c r="O5" s="10"/>
      <c r="P5" s="53">
        <f>G5/4</f>
        <v>51907510.75</v>
      </c>
      <c r="Q5" s="11"/>
      <c r="R5" s="35" t="s">
        <v>10</v>
      </c>
      <c r="S5" s="34">
        <f>((K5*100)/J5)</f>
        <v>0</v>
      </c>
      <c r="T5" s="33" t="s">
        <v>22</v>
      </c>
      <c r="U5" s="32">
        <f>(J4/J5)</f>
        <v>1</v>
      </c>
      <c r="V5" s="77"/>
      <c r="W5" s="31" t="s">
        <v>10</v>
      </c>
      <c r="X5" s="30">
        <f>K5+M5+O5+Q5</f>
        <v>0</v>
      </c>
      <c r="Y5" s="29">
        <f>X5*100/G5</f>
        <v>0</v>
      </c>
    </row>
  </sheetData>
  <mergeCells count="19">
    <mergeCell ref="A1:Y1"/>
    <mergeCell ref="A2:A3"/>
    <mergeCell ref="B2:B3"/>
    <mergeCell ref="C2:C3"/>
    <mergeCell ref="D2:D3"/>
    <mergeCell ref="E2:E3"/>
    <mergeCell ref="F2:H2"/>
    <mergeCell ref="I2:Q2"/>
    <mergeCell ref="R2:S3"/>
    <mergeCell ref="T2:Y2"/>
    <mergeCell ref="T3:U3"/>
    <mergeCell ref="W3:X3"/>
    <mergeCell ref="H4:H5"/>
    <mergeCell ref="V4:V5"/>
    <mergeCell ref="A4:A5"/>
    <mergeCell ref="B4:B5"/>
    <mergeCell ref="C4:C5"/>
    <mergeCell ref="D4:D5"/>
    <mergeCell ref="E4:E5"/>
  </mergeCells>
  <pageMargins left="0.7" right="0.7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abSelected="1" workbookViewId="0">
      <selection activeCell="E20" sqref="E20"/>
    </sheetView>
  </sheetViews>
  <sheetFormatPr baseColWidth="10" defaultRowHeight="15" x14ac:dyDescent="0.25"/>
  <cols>
    <col min="1" max="1" width="4.140625" bestFit="1" customWidth="1"/>
    <col min="2" max="2" width="28.42578125" customWidth="1"/>
    <col min="3" max="3" width="20" bestFit="1" customWidth="1"/>
    <col min="5" max="5" width="38.85546875" customWidth="1"/>
    <col min="6" max="6" width="2.42578125" bestFit="1" customWidth="1"/>
    <col min="7" max="7" width="14.28515625" bestFit="1" customWidth="1"/>
    <col min="8" max="8" width="10.140625" customWidth="1"/>
    <col min="9" max="9" width="2.42578125" bestFit="1" customWidth="1"/>
    <col min="10" max="10" width="13.7109375" bestFit="1" customWidth="1"/>
    <col min="11" max="11" width="15.140625" bestFit="1" customWidth="1"/>
    <col min="12" max="12" width="13.7109375" bestFit="1" customWidth="1"/>
    <col min="13" max="13" width="14.140625" bestFit="1" customWidth="1"/>
    <col min="14" max="14" width="13.7109375" bestFit="1" customWidth="1"/>
    <col min="15" max="15" width="12.28515625" customWidth="1"/>
    <col min="16" max="16" width="13.7109375" bestFit="1" customWidth="1"/>
    <col min="17" max="17" width="12.85546875" customWidth="1"/>
    <col min="18" max="18" width="7.7109375" hidden="1" customWidth="1"/>
    <col min="19" max="19" width="12.140625" hidden="1" customWidth="1"/>
    <col min="20" max="20" width="16.7109375" hidden="1" customWidth="1"/>
    <col min="21" max="21" width="0" hidden="1" customWidth="1"/>
    <col min="22" max="22" width="12.5703125" hidden="1" customWidth="1"/>
    <col min="23" max="23" width="6.7109375" hidden="1" customWidth="1"/>
    <col min="24" max="24" width="15.28515625" hidden="1" customWidth="1"/>
    <col min="25" max="25" width="12.42578125" hidden="1" customWidth="1"/>
  </cols>
  <sheetData>
    <row r="1" spans="1:25" ht="16.5" thickBot="1" x14ac:dyDescent="0.3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</row>
    <row r="2" spans="1:25" ht="15" customHeight="1" thickBot="1" x14ac:dyDescent="0.3">
      <c r="A2" s="85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9" t="s">
        <v>5</v>
      </c>
      <c r="G2" s="90"/>
      <c r="H2" s="91"/>
      <c r="I2" s="89" t="s">
        <v>6</v>
      </c>
      <c r="J2" s="90"/>
      <c r="K2" s="90"/>
      <c r="L2" s="90"/>
      <c r="M2" s="90"/>
      <c r="N2" s="90"/>
      <c r="O2" s="90"/>
      <c r="P2" s="90"/>
      <c r="Q2" s="92"/>
      <c r="R2" s="93" t="s">
        <v>32</v>
      </c>
      <c r="S2" s="92"/>
      <c r="T2" s="96" t="s">
        <v>31</v>
      </c>
      <c r="U2" s="97"/>
      <c r="V2" s="97"/>
      <c r="W2" s="97"/>
      <c r="X2" s="97"/>
      <c r="Y2" s="98"/>
    </row>
    <row r="3" spans="1:25" ht="28.5" customHeight="1" thickBot="1" x14ac:dyDescent="0.3">
      <c r="A3" s="86"/>
      <c r="B3" s="88"/>
      <c r="C3" s="88"/>
      <c r="D3" s="88"/>
      <c r="E3" s="88"/>
      <c r="F3" s="12"/>
      <c r="G3" s="13" t="s">
        <v>7</v>
      </c>
      <c r="H3" s="14" t="s">
        <v>8</v>
      </c>
      <c r="I3" s="12"/>
      <c r="J3" s="2" t="s">
        <v>7</v>
      </c>
      <c r="K3" s="2" t="s">
        <v>8</v>
      </c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3" t="s">
        <v>8</v>
      </c>
      <c r="R3" s="94"/>
      <c r="S3" s="95"/>
      <c r="T3" s="71" t="s">
        <v>30</v>
      </c>
      <c r="U3" s="72"/>
      <c r="V3" s="52" t="s">
        <v>29</v>
      </c>
      <c r="W3" s="73" t="s">
        <v>28</v>
      </c>
      <c r="X3" s="72"/>
      <c r="Y3" s="51" t="s">
        <v>27</v>
      </c>
    </row>
    <row r="4" spans="1:25" ht="22.5" customHeight="1" x14ac:dyDescent="0.25">
      <c r="A4" s="78">
        <v>1</v>
      </c>
      <c r="B4" s="80" t="s">
        <v>26</v>
      </c>
      <c r="C4" s="80" t="s">
        <v>25</v>
      </c>
      <c r="D4" s="80" t="s">
        <v>11</v>
      </c>
      <c r="E4" s="80" t="s">
        <v>24</v>
      </c>
      <c r="F4" s="15" t="s">
        <v>9</v>
      </c>
      <c r="G4" s="50">
        <v>4</v>
      </c>
      <c r="H4" s="99">
        <v>1</v>
      </c>
      <c r="I4" s="15" t="s">
        <v>9</v>
      </c>
      <c r="J4" s="47">
        <f>G4/4</f>
        <v>1</v>
      </c>
      <c r="K4" s="49"/>
      <c r="L4" s="47">
        <f>G4/4</f>
        <v>1</v>
      </c>
      <c r="M4" s="49"/>
      <c r="N4" s="47">
        <f>G4/4</f>
        <v>1</v>
      </c>
      <c r="O4" s="48"/>
      <c r="P4" s="47">
        <f>G4/4</f>
        <v>1</v>
      </c>
      <c r="Q4" s="6"/>
      <c r="R4" s="46" t="s">
        <v>9</v>
      </c>
      <c r="S4" s="45">
        <f>((K4*100)/J4)</f>
        <v>0</v>
      </c>
      <c r="T4" s="44" t="s">
        <v>23</v>
      </c>
      <c r="U4" s="43"/>
      <c r="V4" s="76">
        <f>((U4*100)/U5)</f>
        <v>0</v>
      </c>
      <c r="W4" s="42" t="s">
        <v>9</v>
      </c>
      <c r="X4" s="41">
        <f>K4+M4+O4+Q4</f>
        <v>0</v>
      </c>
      <c r="Y4" s="40">
        <f>X4*100/G4</f>
        <v>0</v>
      </c>
    </row>
    <row r="5" spans="1:25" ht="25.5" customHeight="1" thickBot="1" x14ac:dyDescent="0.3">
      <c r="A5" s="79"/>
      <c r="B5" s="81"/>
      <c r="C5" s="81"/>
      <c r="D5" s="81"/>
      <c r="E5" s="81"/>
      <c r="F5" s="7" t="s">
        <v>10</v>
      </c>
      <c r="G5" s="39">
        <v>4</v>
      </c>
      <c r="H5" s="100"/>
      <c r="I5" s="7" t="s">
        <v>10</v>
      </c>
      <c r="J5" s="36">
        <f>G5/4</f>
        <v>1</v>
      </c>
      <c r="K5" s="38"/>
      <c r="L5" s="36">
        <f>G5/4</f>
        <v>1</v>
      </c>
      <c r="M5" s="38"/>
      <c r="N5" s="36">
        <f>G5/4</f>
        <v>1</v>
      </c>
      <c r="O5" s="37"/>
      <c r="P5" s="36">
        <f>G5/4</f>
        <v>1</v>
      </c>
      <c r="Q5" s="11"/>
      <c r="R5" s="35" t="s">
        <v>10</v>
      </c>
      <c r="S5" s="34">
        <f>((K5*100)/J5)</f>
        <v>0</v>
      </c>
      <c r="T5" s="33" t="s">
        <v>22</v>
      </c>
      <c r="U5" s="32">
        <f>(J4/J5)</f>
        <v>1</v>
      </c>
      <c r="V5" s="77"/>
      <c r="W5" s="31" t="s">
        <v>10</v>
      </c>
      <c r="X5" s="30">
        <f>K5+M5+O5+Q5</f>
        <v>0</v>
      </c>
      <c r="Y5" s="29">
        <f>X5*100/G5</f>
        <v>0</v>
      </c>
    </row>
  </sheetData>
  <mergeCells count="19">
    <mergeCell ref="H4:H5"/>
    <mergeCell ref="V4:V5"/>
    <mergeCell ref="A4:A5"/>
    <mergeCell ref="B4:B5"/>
    <mergeCell ref="C4:C5"/>
    <mergeCell ref="D4:D5"/>
    <mergeCell ref="E4:E5"/>
    <mergeCell ref="T3:U3"/>
    <mergeCell ref="W3:X3"/>
    <mergeCell ref="A1:Y1"/>
    <mergeCell ref="A2:A3"/>
    <mergeCell ref="B2:B3"/>
    <mergeCell ref="C2:C3"/>
    <mergeCell ref="D2:D3"/>
    <mergeCell ref="E2:E3"/>
    <mergeCell ref="F2:H2"/>
    <mergeCell ref="I2:Q2"/>
    <mergeCell ref="R2:S3"/>
    <mergeCell ref="T2:Y2"/>
  </mergeCells>
  <pageMargins left="0.7" right="0.7" top="0.75" bottom="0.75" header="0.3" footer="0.3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I11" workbookViewId="0">
      <selection activeCell="CL26" sqref="CL26"/>
    </sheetView>
  </sheetViews>
  <sheetFormatPr baseColWidth="10" defaultRowHeight="15" x14ac:dyDescent="0.25"/>
  <cols>
    <col min="1" max="1" width="4.140625" bestFit="1" customWidth="1"/>
    <col min="2" max="2" width="28.42578125" customWidth="1"/>
    <col min="3" max="3" width="20" bestFit="1" customWidth="1"/>
    <col min="5" max="5" width="38.85546875" customWidth="1"/>
    <col min="6" max="6" width="2.42578125" bestFit="1" customWidth="1"/>
    <col min="7" max="7" width="10" bestFit="1" customWidth="1"/>
    <col min="8" max="8" width="7.28515625" bestFit="1" customWidth="1"/>
    <col min="9" max="9" width="2.42578125" bestFit="1" customWidth="1"/>
    <col min="10" max="10" width="10.140625" bestFit="1" customWidth="1"/>
    <col min="11" max="11" width="15.140625" bestFit="1" customWidth="1"/>
    <col min="12" max="12" width="10.140625" bestFit="1" customWidth="1"/>
    <col min="13" max="13" width="14.140625" bestFit="1" customWidth="1"/>
    <col min="14" max="14" width="10.140625" bestFit="1" customWidth="1"/>
    <col min="15" max="15" width="10" customWidth="1"/>
    <col min="16" max="16" width="10.140625" bestFit="1" customWidth="1"/>
    <col min="17" max="17" width="10" customWidth="1"/>
    <col min="18" max="89" width="0" hidden="1" customWidth="1"/>
  </cols>
  <sheetData>
    <row r="1" spans="1:17" ht="16.5" customHeight="1" thickBot="1" x14ac:dyDescent="0.3">
      <c r="A1" s="82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5" customHeight="1" x14ac:dyDescent="0.25">
      <c r="A2" s="85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9" t="s">
        <v>5</v>
      </c>
      <c r="G2" s="90"/>
      <c r="H2" s="91"/>
      <c r="I2" s="89" t="s">
        <v>6</v>
      </c>
      <c r="J2" s="90"/>
      <c r="K2" s="90"/>
      <c r="L2" s="90"/>
      <c r="M2" s="90"/>
      <c r="N2" s="90"/>
      <c r="O2" s="90"/>
      <c r="P2" s="90"/>
      <c r="Q2" s="92"/>
    </row>
    <row r="3" spans="1:17" ht="39" customHeight="1" thickBot="1" x14ac:dyDescent="0.3">
      <c r="A3" s="86"/>
      <c r="B3" s="88"/>
      <c r="C3" s="88"/>
      <c r="D3" s="88"/>
      <c r="E3" s="88"/>
      <c r="F3" s="12"/>
      <c r="G3" s="13" t="s">
        <v>7</v>
      </c>
      <c r="H3" s="14" t="s">
        <v>8</v>
      </c>
      <c r="I3" s="1"/>
      <c r="J3" s="2" t="s">
        <v>7</v>
      </c>
      <c r="K3" s="2" t="s">
        <v>8</v>
      </c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3" t="s">
        <v>8</v>
      </c>
    </row>
    <row r="4" spans="1:17" ht="22.5" customHeight="1" x14ac:dyDescent="0.25">
      <c r="A4" s="78">
        <v>1</v>
      </c>
      <c r="B4" s="102" t="s">
        <v>13</v>
      </c>
      <c r="C4" s="80" t="s">
        <v>14</v>
      </c>
      <c r="D4" s="80" t="s">
        <v>11</v>
      </c>
      <c r="E4" s="102" t="s">
        <v>15</v>
      </c>
      <c r="F4" s="15" t="s">
        <v>9</v>
      </c>
      <c r="G4" s="16">
        <v>12</v>
      </c>
      <c r="H4" s="99">
        <f>(+G4/G5)</f>
        <v>1</v>
      </c>
      <c r="I4" s="4" t="s">
        <v>9</v>
      </c>
      <c r="J4" s="17">
        <v>3</v>
      </c>
      <c r="K4" s="18"/>
      <c r="L4" s="17">
        <v>3</v>
      </c>
      <c r="M4" s="18"/>
      <c r="N4" s="17">
        <v>3</v>
      </c>
      <c r="O4" s="5"/>
      <c r="P4" s="17">
        <v>3</v>
      </c>
      <c r="Q4" s="6"/>
    </row>
    <row r="5" spans="1:17" ht="20.25" customHeight="1" thickBot="1" x14ac:dyDescent="0.3">
      <c r="A5" s="78"/>
      <c r="B5" s="102"/>
      <c r="C5" s="80"/>
      <c r="D5" s="80"/>
      <c r="E5" s="102"/>
      <c r="F5" s="15" t="s">
        <v>10</v>
      </c>
      <c r="G5" s="16">
        <v>12</v>
      </c>
      <c r="H5" s="99"/>
      <c r="I5" s="7" t="s">
        <v>10</v>
      </c>
      <c r="J5" s="17">
        <v>3</v>
      </c>
      <c r="K5" s="18"/>
      <c r="L5" s="17">
        <v>3</v>
      </c>
      <c r="M5" s="18"/>
      <c r="N5" s="17">
        <v>3</v>
      </c>
      <c r="O5" s="5"/>
      <c r="P5" s="17">
        <v>3</v>
      </c>
      <c r="Q5" s="6"/>
    </row>
    <row r="6" spans="1:17" ht="26.25" customHeight="1" x14ac:dyDescent="0.25">
      <c r="A6" s="78">
        <v>2</v>
      </c>
      <c r="B6" s="102" t="s">
        <v>16</v>
      </c>
      <c r="C6" s="80" t="s">
        <v>14</v>
      </c>
      <c r="D6" s="80" t="s">
        <v>11</v>
      </c>
      <c r="E6" s="102" t="s">
        <v>17</v>
      </c>
      <c r="F6" s="15" t="s">
        <v>9</v>
      </c>
      <c r="G6" s="16">
        <v>722</v>
      </c>
      <c r="H6" s="101">
        <f>(G6/G7)</f>
        <v>60.166666666666664</v>
      </c>
      <c r="I6" s="4" t="s">
        <v>9</v>
      </c>
      <c r="J6" s="17">
        <v>180</v>
      </c>
      <c r="K6" s="22"/>
      <c r="L6" s="17">
        <v>181</v>
      </c>
      <c r="M6" s="22"/>
      <c r="N6" s="17">
        <v>180</v>
      </c>
      <c r="O6" s="23"/>
      <c r="P6" s="17">
        <v>181</v>
      </c>
      <c r="Q6" s="24"/>
    </row>
    <row r="7" spans="1:17" ht="26.25" customHeight="1" thickBot="1" x14ac:dyDescent="0.3">
      <c r="A7" s="78"/>
      <c r="B7" s="102"/>
      <c r="C7" s="80"/>
      <c r="D7" s="80"/>
      <c r="E7" s="102"/>
      <c r="F7" s="15" t="s">
        <v>10</v>
      </c>
      <c r="G7" s="16">
        <v>12</v>
      </c>
      <c r="H7" s="101"/>
      <c r="I7" s="7" t="s">
        <v>10</v>
      </c>
      <c r="J7" s="17">
        <v>3</v>
      </c>
      <c r="K7" s="18"/>
      <c r="L7" s="17">
        <v>3</v>
      </c>
      <c r="M7" s="18"/>
      <c r="N7" s="17">
        <v>3</v>
      </c>
      <c r="O7" s="5"/>
      <c r="P7" s="17">
        <v>3</v>
      </c>
      <c r="Q7" s="6"/>
    </row>
    <row r="8" spans="1:17" ht="25.5" customHeight="1" x14ac:dyDescent="0.25">
      <c r="A8" s="78">
        <v>3</v>
      </c>
      <c r="B8" s="102" t="s">
        <v>18</v>
      </c>
      <c r="C8" s="80" t="s">
        <v>14</v>
      </c>
      <c r="D8" s="80" t="s">
        <v>11</v>
      </c>
      <c r="E8" s="102" t="s">
        <v>19</v>
      </c>
      <c r="F8" s="15" t="s">
        <v>9</v>
      </c>
      <c r="G8" s="16">
        <v>400</v>
      </c>
      <c r="H8" s="101">
        <f>(+G8/G9)</f>
        <v>33.333333333333336</v>
      </c>
      <c r="I8" s="4" t="s">
        <v>9</v>
      </c>
      <c r="J8" s="17">
        <v>100</v>
      </c>
      <c r="K8" s="18"/>
      <c r="L8" s="17">
        <v>100</v>
      </c>
      <c r="M8" s="18"/>
      <c r="N8" s="17">
        <v>100</v>
      </c>
      <c r="O8" s="5"/>
      <c r="P8" s="17">
        <v>100</v>
      </c>
      <c r="Q8" s="6"/>
    </row>
    <row r="9" spans="1:17" ht="32.25" customHeight="1" thickBot="1" x14ac:dyDescent="0.3">
      <c r="A9" s="79"/>
      <c r="B9" s="103"/>
      <c r="C9" s="81"/>
      <c r="D9" s="81"/>
      <c r="E9" s="103"/>
      <c r="F9" s="7" t="s">
        <v>10</v>
      </c>
      <c r="G9" s="8">
        <v>12</v>
      </c>
      <c r="H9" s="101"/>
      <c r="I9" s="25" t="s">
        <v>10</v>
      </c>
      <c r="J9" s="17">
        <v>3</v>
      </c>
      <c r="K9" s="18"/>
      <c r="L9" s="17">
        <v>3</v>
      </c>
      <c r="M9" s="18"/>
      <c r="N9" s="17">
        <v>3</v>
      </c>
      <c r="O9" s="5"/>
      <c r="P9" s="17">
        <v>3</v>
      </c>
      <c r="Q9" s="6"/>
    </row>
    <row r="10" spans="1:17" ht="25.5" customHeight="1" x14ac:dyDescent="0.25">
      <c r="A10" s="78">
        <v>4</v>
      </c>
      <c r="B10" s="102" t="s">
        <v>20</v>
      </c>
      <c r="C10" s="80" t="s">
        <v>14</v>
      </c>
      <c r="D10" s="80" t="s">
        <v>11</v>
      </c>
      <c r="E10" s="102" t="s">
        <v>21</v>
      </c>
      <c r="F10" s="15" t="s">
        <v>9</v>
      </c>
      <c r="G10" s="20">
        <v>1</v>
      </c>
      <c r="H10" s="99">
        <f>(+G10/G11)</f>
        <v>1</v>
      </c>
      <c r="I10" s="26" t="s">
        <v>9</v>
      </c>
      <c r="J10" s="17">
        <v>0</v>
      </c>
      <c r="K10" s="18"/>
      <c r="L10" s="17">
        <v>0</v>
      </c>
      <c r="M10" s="18"/>
      <c r="N10" s="17">
        <v>1</v>
      </c>
      <c r="O10" s="5"/>
      <c r="P10" s="17">
        <v>0</v>
      </c>
      <c r="Q10" s="6"/>
    </row>
    <row r="11" spans="1:17" ht="32.25" customHeight="1" thickBot="1" x14ac:dyDescent="0.3">
      <c r="A11" s="79"/>
      <c r="B11" s="103"/>
      <c r="C11" s="81"/>
      <c r="D11" s="81"/>
      <c r="E11" s="103"/>
      <c r="F11" s="7" t="s">
        <v>10</v>
      </c>
      <c r="G11" s="21">
        <v>1</v>
      </c>
      <c r="H11" s="99"/>
      <c r="I11" s="7" t="s">
        <v>10</v>
      </c>
      <c r="J11" s="9">
        <v>0</v>
      </c>
      <c r="K11" s="19"/>
      <c r="L11" s="9">
        <v>0</v>
      </c>
      <c r="M11" s="19"/>
      <c r="N11" s="9">
        <v>1</v>
      </c>
      <c r="O11" s="10"/>
      <c r="P11" s="9">
        <v>0</v>
      </c>
      <c r="Q11" s="11"/>
    </row>
  </sheetData>
  <mergeCells count="32">
    <mergeCell ref="H10:H11"/>
    <mergeCell ref="A10:A11"/>
    <mergeCell ref="B10:B11"/>
    <mergeCell ref="C10:C11"/>
    <mergeCell ref="D10:D11"/>
    <mergeCell ref="E10:E11"/>
    <mergeCell ref="D4:D5"/>
    <mergeCell ref="E4:E5"/>
    <mergeCell ref="A1:Q1"/>
    <mergeCell ref="A2:A3"/>
    <mergeCell ref="B2:B3"/>
    <mergeCell ref="C2:C3"/>
    <mergeCell ref="D2:D3"/>
    <mergeCell ref="E2:E3"/>
    <mergeCell ref="F2:H2"/>
    <mergeCell ref="I2:Q2"/>
    <mergeCell ref="H4:H5"/>
    <mergeCell ref="A4:A5"/>
    <mergeCell ref="B4:B5"/>
    <mergeCell ref="C4:C5"/>
    <mergeCell ref="H8:H9"/>
    <mergeCell ref="A6:A7"/>
    <mergeCell ref="B6:B7"/>
    <mergeCell ref="C6:C7"/>
    <mergeCell ref="D6:D7"/>
    <mergeCell ref="E6:E7"/>
    <mergeCell ref="H6:H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topLeftCell="J1" workbookViewId="0">
      <selection activeCell="AD8" sqref="AD8"/>
    </sheetView>
  </sheetViews>
  <sheetFormatPr baseColWidth="10" defaultRowHeight="15" x14ac:dyDescent="0.25"/>
  <cols>
    <col min="1" max="1" width="4.140625" bestFit="1" customWidth="1"/>
    <col min="2" max="2" width="28.42578125" customWidth="1"/>
    <col min="3" max="3" width="20" bestFit="1" customWidth="1"/>
    <col min="5" max="5" width="38.85546875" customWidth="1"/>
    <col min="6" max="6" width="2.42578125" bestFit="1" customWidth="1"/>
    <col min="7" max="7" width="10" bestFit="1" customWidth="1"/>
    <col min="8" max="8" width="6.42578125" bestFit="1" customWidth="1"/>
    <col min="9" max="9" width="2.42578125" bestFit="1" customWidth="1"/>
    <col min="10" max="10" width="10.140625" bestFit="1" customWidth="1"/>
    <col min="11" max="11" width="15.140625" bestFit="1" customWidth="1"/>
    <col min="12" max="12" width="10.140625" bestFit="1" customWidth="1"/>
    <col min="13" max="13" width="14.140625" bestFit="1" customWidth="1"/>
    <col min="14" max="14" width="10.140625" bestFit="1" customWidth="1"/>
    <col min="15" max="15" width="4.7109375" customWidth="1"/>
    <col min="16" max="16" width="10.140625" bestFit="1" customWidth="1"/>
    <col min="17" max="17" width="4.42578125" customWidth="1"/>
    <col min="18" max="18" width="7.7109375" hidden="1" customWidth="1"/>
    <col min="19" max="19" width="12.140625" hidden="1" customWidth="1"/>
    <col min="20" max="20" width="16.7109375" hidden="1" customWidth="1"/>
    <col min="21" max="21" width="0" hidden="1" customWidth="1"/>
    <col min="22" max="22" width="12.5703125" hidden="1" customWidth="1"/>
    <col min="23" max="23" width="6.7109375" hidden="1" customWidth="1"/>
    <col min="24" max="24" width="15.28515625" hidden="1" customWidth="1"/>
    <col min="25" max="25" width="12.42578125" hidden="1" customWidth="1"/>
    <col min="26" max="26" width="0" hidden="1" customWidth="1"/>
  </cols>
  <sheetData>
    <row r="1" spans="1:25" ht="16.5" thickBot="1" x14ac:dyDescent="0.3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</row>
    <row r="2" spans="1:25" ht="15" customHeight="1" thickBot="1" x14ac:dyDescent="0.3">
      <c r="A2" s="85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9" t="s">
        <v>5</v>
      </c>
      <c r="G2" s="90"/>
      <c r="H2" s="91"/>
      <c r="I2" s="89" t="s">
        <v>6</v>
      </c>
      <c r="J2" s="90"/>
      <c r="K2" s="90"/>
      <c r="L2" s="90"/>
      <c r="M2" s="90"/>
      <c r="N2" s="90"/>
      <c r="O2" s="90"/>
      <c r="P2" s="90"/>
      <c r="Q2" s="92"/>
      <c r="R2" s="93" t="s">
        <v>32</v>
      </c>
      <c r="S2" s="92"/>
      <c r="T2" s="96" t="s">
        <v>31</v>
      </c>
      <c r="U2" s="97"/>
      <c r="V2" s="97"/>
      <c r="W2" s="97"/>
      <c r="X2" s="97"/>
      <c r="Y2" s="98"/>
    </row>
    <row r="3" spans="1:25" ht="28.5" customHeight="1" thickBot="1" x14ac:dyDescent="0.3">
      <c r="A3" s="86"/>
      <c r="B3" s="88"/>
      <c r="C3" s="88"/>
      <c r="D3" s="88"/>
      <c r="E3" s="88"/>
      <c r="F3" s="12"/>
      <c r="G3" s="13" t="s">
        <v>7</v>
      </c>
      <c r="H3" s="14" t="s">
        <v>8</v>
      </c>
      <c r="I3" s="12"/>
      <c r="J3" s="2" t="s">
        <v>7</v>
      </c>
      <c r="K3" s="2" t="s">
        <v>8</v>
      </c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3" t="s">
        <v>8</v>
      </c>
      <c r="R3" s="94"/>
      <c r="S3" s="95"/>
      <c r="T3" s="71" t="s">
        <v>30</v>
      </c>
      <c r="U3" s="72"/>
      <c r="V3" s="52" t="s">
        <v>29</v>
      </c>
      <c r="W3" s="73" t="s">
        <v>28</v>
      </c>
      <c r="X3" s="72"/>
      <c r="Y3" s="51" t="s">
        <v>27</v>
      </c>
    </row>
    <row r="4" spans="1:25" ht="22.5" customHeight="1" x14ac:dyDescent="0.25">
      <c r="A4" s="78">
        <v>1</v>
      </c>
      <c r="B4" s="80" t="s">
        <v>45</v>
      </c>
      <c r="C4" s="80" t="s">
        <v>38</v>
      </c>
      <c r="D4" s="80" t="s">
        <v>11</v>
      </c>
      <c r="E4" s="80" t="s">
        <v>44</v>
      </c>
      <c r="F4" s="15" t="s">
        <v>9</v>
      </c>
      <c r="G4" s="27">
        <v>875</v>
      </c>
      <c r="H4" s="74">
        <f>G4/G5</f>
        <v>12.5</v>
      </c>
      <c r="I4" s="15" t="s">
        <v>9</v>
      </c>
      <c r="J4" s="17">
        <f>J5*12.5</f>
        <v>250</v>
      </c>
      <c r="K4" s="18"/>
      <c r="L4" s="17">
        <f>L5*12.5</f>
        <v>250</v>
      </c>
      <c r="M4" s="18"/>
      <c r="N4" s="17">
        <f>N5*12.5</f>
        <v>250</v>
      </c>
      <c r="O4" s="5"/>
      <c r="P4" s="17">
        <f>P5*12.5</f>
        <v>125</v>
      </c>
      <c r="Q4" s="6"/>
      <c r="R4" s="46" t="s">
        <v>9</v>
      </c>
      <c r="S4" s="45">
        <f t="shared" ref="S4:S11" si="0">((K4*100)/J4)</f>
        <v>0</v>
      </c>
      <c r="T4" s="44" t="s">
        <v>23</v>
      </c>
      <c r="U4" s="43"/>
      <c r="V4" s="76">
        <f>((U4*100)/U5)</f>
        <v>0</v>
      </c>
      <c r="W4" s="42" t="s">
        <v>9</v>
      </c>
      <c r="X4" s="41">
        <f t="shared" ref="X4:X11" si="1">K4+M4+O4+Q4</f>
        <v>0</v>
      </c>
      <c r="Y4" s="40">
        <f t="shared" ref="Y4:Y11" si="2">X4*100/G4</f>
        <v>0</v>
      </c>
    </row>
    <row r="5" spans="1:25" ht="25.5" customHeight="1" x14ac:dyDescent="0.25">
      <c r="A5" s="78"/>
      <c r="B5" s="80"/>
      <c r="C5" s="80"/>
      <c r="D5" s="80"/>
      <c r="E5" s="80"/>
      <c r="F5" s="15" t="s">
        <v>10</v>
      </c>
      <c r="G5" s="27">
        <v>70</v>
      </c>
      <c r="H5" s="74"/>
      <c r="I5" s="15" t="s">
        <v>10</v>
      </c>
      <c r="J5" s="17">
        <v>20</v>
      </c>
      <c r="K5" s="18"/>
      <c r="L5" s="17">
        <v>20</v>
      </c>
      <c r="M5" s="18"/>
      <c r="N5" s="17">
        <v>20</v>
      </c>
      <c r="O5" s="5"/>
      <c r="P5" s="17">
        <v>10</v>
      </c>
      <c r="Q5" s="6"/>
      <c r="R5" s="66" t="s">
        <v>10</v>
      </c>
      <c r="S5" s="68">
        <f t="shared" si="0"/>
        <v>0</v>
      </c>
      <c r="T5" s="64" t="s">
        <v>22</v>
      </c>
      <c r="U5" s="63">
        <f>(J4/J5)</f>
        <v>12.5</v>
      </c>
      <c r="V5" s="104"/>
      <c r="W5" s="62" t="s">
        <v>10</v>
      </c>
      <c r="X5" s="61">
        <f t="shared" si="1"/>
        <v>0</v>
      </c>
      <c r="Y5" s="60">
        <f t="shared" si="2"/>
        <v>0</v>
      </c>
    </row>
    <row r="6" spans="1:25" ht="23.25" customHeight="1" x14ac:dyDescent="0.25">
      <c r="A6" s="78">
        <v>2</v>
      </c>
      <c r="B6" s="80" t="s">
        <v>43</v>
      </c>
      <c r="C6" s="80" t="s">
        <v>38</v>
      </c>
      <c r="D6" s="80" t="s">
        <v>11</v>
      </c>
      <c r="E6" s="80" t="s">
        <v>42</v>
      </c>
      <c r="F6" s="15" t="s">
        <v>9</v>
      </c>
      <c r="G6" s="27">
        <v>5</v>
      </c>
      <c r="H6" s="74">
        <f>(G6/G7)*100</f>
        <v>7.1428571428571423</v>
      </c>
      <c r="I6" s="15" t="s">
        <v>9</v>
      </c>
      <c r="J6" s="17">
        <v>1</v>
      </c>
      <c r="K6" s="18"/>
      <c r="L6" s="17">
        <v>1</v>
      </c>
      <c r="M6" s="18"/>
      <c r="N6" s="17">
        <v>2</v>
      </c>
      <c r="O6" s="5"/>
      <c r="P6" s="17">
        <v>1</v>
      </c>
      <c r="Q6" s="59"/>
      <c r="R6" s="70" t="s">
        <v>9</v>
      </c>
      <c r="S6" s="69">
        <f t="shared" si="0"/>
        <v>0</v>
      </c>
      <c r="T6" s="44" t="s">
        <v>23</v>
      </c>
      <c r="U6" s="43"/>
      <c r="V6" s="105">
        <f>((U6*100)/U7)</f>
        <v>0</v>
      </c>
      <c r="W6" s="42" t="s">
        <v>9</v>
      </c>
      <c r="X6" s="41">
        <f t="shared" si="1"/>
        <v>0</v>
      </c>
      <c r="Y6" s="40">
        <f t="shared" si="2"/>
        <v>0</v>
      </c>
    </row>
    <row r="7" spans="1:25" ht="22.5" customHeight="1" x14ac:dyDescent="0.25">
      <c r="A7" s="78"/>
      <c r="B7" s="80"/>
      <c r="C7" s="80"/>
      <c r="D7" s="80"/>
      <c r="E7" s="80"/>
      <c r="F7" s="15" t="s">
        <v>10</v>
      </c>
      <c r="G7" s="27">
        <v>70</v>
      </c>
      <c r="H7" s="74"/>
      <c r="I7" s="15" t="s">
        <v>10</v>
      </c>
      <c r="J7" s="17">
        <v>20</v>
      </c>
      <c r="K7" s="18"/>
      <c r="L7" s="17">
        <v>20</v>
      </c>
      <c r="M7" s="18"/>
      <c r="N7" s="17">
        <v>20</v>
      </c>
      <c r="O7" s="5"/>
      <c r="P7" s="17">
        <v>10</v>
      </c>
      <c r="Q7" s="59"/>
      <c r="R7" s="66" t="s">
        <v>10</v>
      </c>
      <c r="S7" s="68">
        <f t="shared" si="0"/>
        <v>0</v>
      </c>
      <c r="T7" s="64" t="s">
        <v>22</v>
      </c>
      <c r="U7" s="63">
        <f>(J6/J7)*100</f>
        <v>5</v>
      </c>
      <c r="V7" s="106"/>
      <c r="W7" s="62" t="s">
        <v>10</v>
      </c>
      <c r="X7" s="61">
        <f t="shared" si="1"/>
        <v>0</v>
      </c>
      <c r="Y7" s="60">
        <f t="shared" si="2"/>
        <v>0</v>
      </c>
    </row>
    <row r="8" spans="1:25" ht="25.5" customHeight="1" x14ac:dyDescent="0.25">
      <c r="A8" s="78">
        <v>3</v>
      </c>
      <c r="B8" s="80" t="s">
        <v>41</v>
      </c>
      <c r="C8" s="80" t="s">
        <v>38</v>
      </c>
      <c r="D8" s="80" t="s">
        <v>11</v>
      </c>
      <c r="E8" s="80" t="s">
        <v>40</v>
      </c>
      <c r="F8" s="15" t="s">
        <v>9</v>
      </c>
      <c r="G8" s="27">
        <v>4</v>
      </c>
      <c r="H8" s="74">
        <f>(G8/G9)*100</f>
        <v>100</v>
      </c>
      <c r="I8" s="15" t="s">
        <v>9</v>
      </c>
      <c r="J8" s="17">
        <v>1</v>
      </c>
      <c r="K8" s="18"/>
      <c r="L8" s="17">
        <v>1</v>
      </c>
      <c r="M8" s="18"/>
      <c r="N8" s="17">
        <v>1</v>
      </c>
      <c r="O8" s="5"/>
      <c r="P8" s="17">
        <v>1</v>
      </c>
      <c r="Q8" s="59"/>
      <c r="R8" s="46" t="s">
        <v>9</v>
      </c>
      <c r="S8" s="67">
        <f t="shared" si="0"/>
        <v>0</v>
      </c>
      <c r="T8" s="44" t="s">
        <v>23</v>
      </c>
      <c r="U8" s="43"/>
      <c r="V8" s="76">
        <f>((U8*100)/U9)</f>
        <v>0</v>
      </c>
      <c r="W8" s="42" t="s">
        <v>9</v>
      </c>
      <c r="X8" s="41">
        <f t="shared" si="1"/>
        <v>0</v>
      </c>
      <c r="Y8" s="40">
        <f t="shared" si="2"/>
        <v>0</v>
      </c>
    </row>
    <row r="9" spans="1:25" ht="25.5" customHeight="1" x14ac:dyDescent="0.25">
      <c r="A9" s="78"/>
      <c r="B9" s="80"/>
      <c r="C9" s="80"/>
      <c r="D9" s="80"/>
      <c r="E9" s="80"/>
      <c r="F9" s="15" t="s">
        <v>10</v>
      </c>
      <c r="G9" s="27">
        <v>4</v>
      </c>
      <c r="H9" s="74"/>
      <c r="I9" s="15" t="s">
        <v>10</v>
      </c>
      <c r="J9" s="17">
        <v>1</v>
      </c>
      <c r="K9" s="18"/>
      <c r="L9" s="17">
        <v>1</v>
      </c>
      <c r="M9" s="18"/>
      <c r="N9" s="17">
        <v>1</v>
      </c>
      <c r="O9" s="5"/>
      <c r="P9" s="17">
        <v>1</v>
      </c>
      <c r="Q9" s="59"/>
      <c r="R9" s="66" t="s">
        <v>10</v>
      </c>
      <c r="S9" s="65">
        <f t="shared" si="0"/>
        <v>0</v>
      </c>
      <c r="T9" s="64" t="s">
        <v>22</v>
      </c>
      <c r="U9" s="63">
        <f>(J8/J9)*100</f>
        <v>100</v>
      </c>
      <c r="V9" s="104"/>
      <c r="W9" s="62" t="s">
        <v>10</v>
      </c>
      <c r="X9" s="61">
        <f t="shared" si="1"/>
        <v>0</v>
      </c>
      <c r="Y9" s="60">
        <f t="shared" si="2"/>
        <v>0</v>
      </c>
    </row>
    <row r="10" spans="1:25" ht="25.5" customHeight="1" x14ac:dyDescent="0.25">
      <c r="A10" s="78">
        <v>4</v>
      </c>
      <c r="B10" s="80" t="s">
        <v>39</v>
      </c>
      <c r="C10" s="80" t="s">
        <v>38</v>
      </c>
      <c r="D10" s="80" t="s">
        <v>11</v>
      </c>
      <c r="E10" s="80" t="s">
        <v>37</v>
      </c>
      <c r="F10" s="15" t="s">
        <v>9</v>
      </c>
      <c r="G10" s="27">
        <v>21</v>
      </c>
      <c r="H10" s="74">
        <f>(G10/G11)*100</f>
        <v>30</v>
      </c>
      <c r="I10" s="15" t="s">
        <v>9</v>
      </c>
      <c r="J10" s="17">
        <v>6</v>
      </c>
      <c r="K10" s="18"/>
      <c r="L10" s="17">
        <v>6</v>
      </c>
      <c r="M10" s="18"/>
      <c r="N10" s="17">
        <v>6</v>
      </c>
      <c r="O10" s="5"/>
      <c r="P10" s="17">
        <v>3</v>
      </c>
      <c r="Q10" s="59"/>
      <c r="R10" s="46" t="s">
        <v>9</v>
      </c>
      <c r="S10" s="58">
        <f t="shared" si="0"/>
        <v>0</v>
      </c>
      <c r="T10" s="44" t="s">
        <v>23</v>
      </c>
      <c r="U10" s="43"/>
      <c r="V10" s="76">
        <f>((U10*100)/U11)</f>
        <v>0</v>
      </c>
      <c r="W10" s="42" t="s">
        <v>9</v>
      </c>
      <c r="X10" s="41">
        <f t="shared" si="1"/>
        <v>0</v>
      </c>
      <c r="Y10" s="40">
        <f t="shared" si="2"/>
        <v>0</v>
      </c>
    </row>
    <row r="11" spans="1:25" ht="25.5" customHeight="1" thickBot="1" x14ac:dyDescent="0.3">
      <c r="A11" s="79"/>
      <c r="B11" s="81"/>
      <c r="C11" s="81"/>
      <c r="D11" s="81"/>
      <c r="E11" s="81" t="s">
        <v>36</v>
      </c>
      <c r="F11" s="7" t="s">
        <v>10</v>
      </c>
      <c r="G11" s="28">
        <v>70</v>
      </c>
      <c r="H11" s="75"/>
      <c r="I11" s="7" t="s">
        <v>10</v>
      </c>
      <c r="J11" s="9">
        <v>20</v>
      </c>
      <c r="K11" s="19"/>
      <c r="L11" s="9">
        <v>20</v>
      </c>
      <c r="M11" s="19"/>
      <c r="N11" s="9">
        <v>20</v>
      </c>
      <c r="O11" s="10"/>
      <c r="P11" s="9">
        <v>10</v>
      </c>
      <c r="Q11" s="57"/>
      <c r="R11" s="35" t="s">
        <v>10</v>
      </c>
      <c r="S11" s="34">
        <f t="shared" si="0"/>
        <v>0</v>
      </c>
      <c r="T11" s="33" t="s">
        <v>22</v>
      </c>
      <c r="U11" s="32">
        <f>(J10/J11)*100</f>
        <v>30</v>
      </c>
      <c r="V11" s="77"/>
      <c r="W11" s="31" t="s">
        <v>10</v>
      </c>
      <c r="X11" s="30">
        <f t="shared" si="1"/>
        <v>0</v>
      </c>
      <c r="Y11" s="29">
        <f t="shared" si="2"/>
        <v>0</v>
      </c>
    </row>
  </sheetData>
  <mergeCells count="40">
    <mergeCell ref="V10:V11"/>
    <mergeCell ref="A10:A11"/>
    <mergeCell ref="B10:B11"/>
    <mergeCell ref="C10:C11"/>
    <mergeCell ref="D10:D11"/>
    <mergeCell ref="E10:E11"/>
    <mergeCell ref="H10:H11"/>
    <mergeCell ref="H6:H7"/>
    <mergeCell ref="H4:H5"/>
    <mergeCell ref="V4:V5"/>
    <mergeCell ref="V6:V7"/>
    <mergeCell ref="A8:A9"/>
    <mergeCell ref="B8:B9"/>
    <mergeCell ref="C8:C9"/>
    <mergeCell ref="D8:D9"/>
    <mergeCell ref="E8:E9"/>
    <mergeCell ref="H8:H9"/>
    <mergeCell ref="V8:V9"/>
    <mergeCell ref="A6:A7"/>
    <mergeCell ref="B6:B7"/>
    <mergeCell ref="C6:C7"/>
    <mergeCell ref="D6:D7"/>
    <mergeCell ref="E6:E7"/>
    <mergeCell ref="A1:Y1"/>
    <mergeCell ref="A2:A3"/>
    <mergeCell ref="B2:B3"/>
    <mergeCell ref="C2:C3"/>
    <mergeCell ref="D2:D3"/>
    <mergeCell ref="A4:A5"/>
    <mergeCell ref="B4:B5"/>
    <mergeCell ref="C4:C5"/>
    <mergeCell ref="D4:D5"/>
    <mergeCell ref="E4:E5"/>
    <mergeCell ref="E2:E3"/>
    <mergeCell ref="F2:H2"/>
    <mergeCell ref="I2:Q2"/>
    <mergeCell ref="R2:S3"/>
    <mergeCell ref="T2:Y2"/>
    <mergeCell ref="T3:U3"/>
    <mergeCell ref="W3:X3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 Corriente</vt:lpstr>
      <vt:lpstr>Apoyo al CRIT</vt:lpstr>
      <vt:lpstr>U de Género</vt:lpstr>
      <vt:lpstr>Atención al acceso de informaci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2018-03-27T00:30:50Z</dcterms:modified>
</cp:coreProperties>
</file>